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<sst xmlns="http://schemas.openxmlformats.org/spreadsheetml/2006/main" count="108" uniqueCount="81">
  <si>
    <r>
      <t>2016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imes New Roman"/>
        <family val="1"/>
      </rPr>
      <t>5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Times New Roman"/>
        <family val="1"/>
      </rPr>
      <t>28</t>
    </r>
    <r>
      <rPr>
        <b/>
        <sz val="16"/>
        <color indexed="8"/>
        <rFont val="宋体"/>
        <family val="0"/>
      </rPr>
      <t>日中国科大-复旦女足友谊赛财务支出明细</t>
    </r>
  </si>
  <si>
    <t>项目</t>
  </si>
  <si>
    <t>金额（元）</t>
  </si>
  <si>
    <t>明细</t>
  </si>
  <si>
    <t>备注</t>
  </si>
  <si>
    <t>负责人</t>
  </si>
  <si>
    <t>宣传</t>
  </si>
  <si>
    <t>旗帜</t>
  </si>
  <si>
    <r>
      <t>校旗（</t>
    </r>
    <r>
      <rPr>
        <sz val="11"/>
        <color indexed="8"/>
        <rFont val="Times New Roman"/>
        <family val="1"/>
      </rPr>
      <t>240*2+140*8</t>
    </r>
    <r>
      <rPr>
        <sz val="11"/>
        <color indexed="8"/>
        <rFont val="宋体"/>
        <family val="0"/>
      </rPr>
      <t>），小校旗（</t>
    </r>
    <r>
      <rPr>
        <sz val="11"/>
        <color indexed="8"/>
        <rFont val="Times New Roman"/>
        <family val="1"/>
      </rPr>
      <t>6.5*100</t>
    </r>
    <r>
      <rPr>
        <sz val="11"/>
        <color indexed="8"/>
        <rFont val="宋体"/>
        <family val="0"/>
      </rPr>
      <t>），贴纸（</t>
    </r>
    <r>
      <rPr>
        <sz val="11"/>
        <color indexed="8"/>
        <rFont val="Times New Roman"/>
        <family val="1"/>
      </rPr>
      <t>0.3*100</t>
    </r>
    <r>
      <rPr>
        <sz val="11"/>
        <color indexed="8"/>
        <rFont val="宋体"/>
        <family val="0"/>
      </rPr>
      <t>）</t>
    </r>
  </si>
  <si>
    <t>李文秀</t>
  </si>
  <si>
    <t>快递费</t>
  </si>
  <si>
    <r>
      <t>顺丰快递，旗子寄到上海</t>
    </r>
    <r>
      <rPr>
        <sz val="11"/>
        <color indexed="8"/>
        <rFont val="Times New Roman"/>
        <family val="1"/>
      </rPr>
      <t>19</t>
    </r>
    <r>
      <rPr>
        <sz val="11"/>
        <color indexed="8"/>
        <rFont val="宋体"/>
        <family val="0"/>
      </rPr>
      <t>，所有东西寄回科大</t>
    </r>
    <r>
      <rPr>
        <sz val="11"/>
        <color indexed="8"/>
        <rFont val="Times New Roman"/>
        <family val="1"/>
      </rPr>
      <t>29</t>
    </r>
  </si>
  <si>
    <t>物品沉重携带不便故用快递寄送</t>
  </si>
  <si>
    <t>黄凌燕</t>
  </si>
  <si>
    <t>喇叭</t>
  </si>
  <si>
    <r>
      <t>小喇叭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个</t>
    </r>
    <r>
      <rPr>
        <sz val="11"/>
        <color indexed="8"/>
        <rFont val="Times New Roman"/>
        <family val="1"/>
      </rPr>
      <t>*2.5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个</t>
    </r>
  </si>
  <si>
    <t>雨衣</t>
  </si>
  <si>
    <r>
      <t>比赛当天有雨，故购买雨衣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个备用，不同商店购买，单价略有不同，总金额为</t>
    </r>
    <r>
      <rPr>
        <sz val="11"/>
        <color indexed="8"/>
        <rFont val="Times New Roman"/>
        <family val="1"/>
      </rPr>
      <t>159.4</t>
    </r>
    <r>
      <rPr>
        <sz val="11"/>
        <color indexed="8"/>
        <rFont val="宋体"/>
        <family val="0"/>
      </rPr>
      <t>（22个）</t>
    </r>
    <r>
      <rPr>
        <sz val="11"/>
        <color indexed="8"/>
        <rFont val="Times New Roman"/>
        <family val="1"/>
      </rPr>
      <t>+64</t>
    </r>
    <r>
      <rPr>
        <sz val="11"/>
        <color indexed="8"/>
        <rFont val="宋体"/>
        <family val="0"/>
      </rPr>
      <t>（8个）</t>
    </r>
    <r>
      <rPr>
        <sz val="11"/>
        <color indexed="8"/>
        <rFont val="Times New Roman"/>
        <family val="1"/>
      </rPr>
      <t>+63</t>
    </r>
    <r>
      <rPr>
        <sz val="11"/>
        <color indexed="8"/>
        <rFont val="宋体"/>
        <family val="0"/>
      </rPr>
      <t>（8个）</t>
    </r>
  </si>
  <si>
    <t>打印</t>
  </si>
  <si>
    <t>离队安全知情同意书</t>
  </si>
  <si>
    <t>旗杆</t>
  </si>
  <si>
    <r>
      <t>伸缩旗杆</t>
    </r>
    <r>
      <rPr>
        <sz val="11"/>
        <color indexed="8"/>
        <rFont val="Times New Roman"/>
        <family val="1"/>
      </rPr>
      <t>49*3</t>
    </r>
    <r>
      <rPr>
        <sz val="11"/>
        <color indexed="8"/>
        <rFont val="宋体"/>
        <family val="0"/>
      </rPr>
      <t>，九折为</t>
    </r>
    <r>
      <rPr>
        <sz val="11"/>
        <color indexed="8"/>
        <rFont val="Times New Roman"/>
        <family val="1"/>
      </rPr>
      <t>132.3</t>
    </r>
  </si>
  <si>
    <t>后勤</t>
  </si>
  <si>
    <t>药品</t>
  </si>
  <si>
    <r>
      <t>红花油（</t>
    </r>
    <r>
      <rPr>
        <sz val="11"/>
        <color indexed="8"/>
        <rFont val="Times New Roman"/>
        <family val="1"/>
      </rPr>
      <t>10*1</t>
    </r>
    <r>
      <rPr>
        <sz val="11"/>
        <color indexed="8"/>
        <rFont val="宋体"/>
        <family val="0"/>
      </rPr>
      <t>），膏药（</t>
    </r>
    <r>
      <rPr>
        <sz val="11"/>
        <color indexed="8"/>
        <rFont val="Times New Roman"/>
        <family val="1"/>
      </rPr>
      <t>28*5</t>
    </r>
    <r>
      <rPr>
        <sz val="11"/>
        <color indexed="8"/>
        <rFont val="宋体"/>
        <family val="0"/>
      </rPr>
      <t>）</t>
    </r>
  </si>
  <si>
    <t>绷带</t>
  </si>
  <si>
    <r>
      <t>绷带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卷，肌肉贴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卷</t>
    </r>
  </si>
  <si>
    <t>比赛当日用水</t>
  </si>
  <si>
    <r>
      <t>36</t>
    </r>
    <r>
      <rPr>
        <sz val="11"/>
        <color indexed="8"/>
        <rFont val="宋体"/>
        <family val="0"/>
      </rPr>
      <t>瓶</t>
    </r>
    <r>
      <rPr>
        <sz val="11"/>
        <color indexed="8"/>
        <rFont val="Times New Roman"/>
        <family val="1"/>
      </rPr>
      <t>*2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瓶</t>
    </r>
  </si>
  <si>
    <t>训练用水</t>
  </si>
  <si>
    <r>
      <t>饮用水（</t>
    </r>
    <r>
      <rPr>
        <sz val="11"/>
        <color indexed="8"/>
        <rFont val="Times New Roman"/>
        <family val="1"/>
      </rPr>
      <t>1*11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饮料（</t>
    </r>
    <r>
      <rPr>
        <sz val="11"/>
        <color indexed="8"/>
        <rFont val="Times New Roman"/>
        <family val="1"/>
      </rPr>
      <t>4*11</t>
    </r>
    <r>
      <rPr>
        <sz val="11"/>
        <color indexed="8"/>
        <rFont val="宋体"/>
        <family val="0"/>
      </rPr>
      <t>）</t>
    </r>
  </si>
  <si>
    <t>保险</t>
  </si>
  <si>
    <r>
      <t>平安保险（</t>
    </r>
    <r>
      <rPr>
        <sz val="11"/>
        <color indexed="8"/>
        <rFont val="Times New Roman"/>
        <family val="1"/>
      </rPr>
      <t>2080.6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+</t>
    </r>
    <r>
      <rPr>
        <sz val="11"/>
        <color indexed="8"/>
        <rFont val="宋体"/>
        <family val="0"/>
      </rPr>
      <t>史带财险（</t>
    </r>
    <r>
      <rPr>
        <sz val="11"/>
        <color indexed="8"/>
        <rFont val="Times New Roman"/>
        <family val="1"/>
      </rPr>
      <t>850</t>
    </r>
    <r>
      <rPr>
        <sz val="11"/>
        <color indexed="8"/>
        <rFont val="宋体"/>
        <family val="0"/>
      </rPr>
      <t>），保期</t>
    </r>
    <r>
      <rPr>
        <sz val="11"/>
        <color indexed="8"/>
        <rFont val="Times New Roman"/>
        <family val="1"/>
      </rPr>
      <t>5.22--5.29(</t>
    </r>
    <r>
      <rPr>
        <sz val="11"/>
        <color indexed="8"/>
        <rFont val="宋体"/>
        <family val="0"/>
      </rPr>
      <t>含赛前训练期间）。队员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人，教练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人，宁博（0619校友）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人，带队教师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人，共计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宋体"/>
        <family val="0"/>
      </rPr>
      <t>人</t>
    </r>
  </si>
  <si>
    <t>餐费</t>
  </si>
  <si>
    <r>
      <t>28</t>
    </r>
    <r>
      <rPr>
        <sz val="11"/>
        <color indexed="8"/>
        <rFont val="宋体"/>
        <family val="0"/>
      </rPr>
      <t>日早餐</t>
    </r>
  </si>
  <si>
    <r>
      <t>13</t>
    </r>
    <r>
      <rPr>
        <sz val="11"/>
        <color indexed="8"/>
        <rFont val="宋体"/>
        <family val="0"/>
      </rPr>
      <t>人份，永和豆浆，人均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元</t>
    </r>
  </si>
  <si>
    <r>
      <t>28</t>
    </r>
    <r>
      <rPr>
        <sz val="11"/>
        <color indexed="8"/>
        <rFont val="宋体"/>
        <family val="0"/>
      </rPr>
      <t>日午餐</t>
    </r>
  </si>
  <si>
    <r>
      <t>外卖，</t>
    </r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人份，人均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元</t>
    </r>
  </si>
  <si>
    <t>仇康</t>
  </si>
  <si>
    <r>
      <t>28</t>
    </r>
    <r>
      <rPr>
        <sz val="11"/>
        <color indexed="8"/>
        <rFont val="宋体"/>
        <family val="0"/>
      </rPr>
      <t>日晚餐</t>
    </r>
  </si>
  <si>
    <r>
      <t>28</t>
    </r>
    <r>
      <rPr>
        <sz val="11"/>
        <color indexed="8"/>
        <rFont val="宋体"/>
        <family val="0"/>
      </rPr>
      <t>日赛后晚餐，共计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桌，费用由两位校友捐赠指定用于此次活动餐费</t>
    </r>
  </si>
  <si>
    <t>此由两位校友资助，不计入此次活动总费用</t>
  </si>
  <si>
    <t>住宿</t>
  </si>
  <si>
    <t>锦江之星</t>
  </si>
  <si>
    <r>
      <t>27</t>
    </r>
    <r>
      <rPr>
        <sz val="11"/>
        <color indexed="8"/>
        <rFont val="宋体"/>
        <family val="0"/>
      </rPr>
      <t>日晚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间房，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宋体"/>
        <family val="0"/>
      </rPr>
      <t>日晚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间房，</t>
    </r>
    <r>
      <rPr>
        <sz val="11"/>
        <color indexed="8"/>
        <rFont val="Times New Roman"/>
        <family val="1"/>
      </rPr>
      <t>269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间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晚，均为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人一间</t>
    </r>
  </si>
  <si>
    <t>交通</t>
  </si>
  <si>
    <t>去程火车票</t>
  </si>
  <si>
    <r>
      <t>203.5*13+200*3</t>
    </r>
    <r>
      <rPr>
        <sz val="11"/>
        <color indexed="8"/>
        <rFont val="宋体"/>
        <family val="0"/>
      </rPr>
      <t>，大部队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人，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宋体"/>
        <family val="0"/>
      </rPr>
      <t>日晚统一出发，票价</t>
    </r>
    <r>
      <rPr>
        <sz val="11"/>
        <color indexed="8"/>
        <rFont val="Times New Roman"/>
        <family val="1"/>
      </rPr>
      <t>203.5</t>
    </r>
    <r>
      <rPr>
        <sz val="11"/>
        <color indexed="8"/>
        <rFont val="宋体"/>
        <family val="0"/>
      </rPr>
      <t>；少年班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人加赵林老师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宋体"/>
        <family val="0"/>
      </rPr>
      <t>日早出发，票价</t>
    </r>
    <r>
      <rPr>
        <sz val="11"/>
        <color indexed="8"/>
        <rFont val="Times New Roman"/>
        <family val="1"/>
      </rPr>
      <t>200</t>
    </r>
  </si>
  <si>
    <t>返程火车票</t>
  </si>
  <si>
    <r>
      <t>196*7+203.5*6+200*2+174.5</t>
    </r>
    <r>
      <rPr>
        <sz val="11"/>
        <color indexed="8"/>
        <rFont val="宋体"/>
        <family val="0"/>
      </rPr>
      <t>，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宋体"/>
        <family val="0"/>
      </rPr>
      <t>日晚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人返程，票价</t>
    </r>
    <r>
      <rPr>
        <sz val="11"/>
        <color indexed="8"/>
        <rFont val="Times New Roman"/>
        <family val="1"/>
      </rPr>
      <t>196</t>
    </r>
    <r>
      <rPr>
        <sz val="11"/>
        <color indexed="8"/>
        <rFont val="宋体"/>
        <family val="0"/>
      </rPr>
      <t>；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0"/>
      </rPr>
      <t>日下午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人返程，票价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；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0"/>
      </rPr>
      <t>日晚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人返程，票价</t>
    </r>
    <r>
      <rPr>
        <sz val="11"/>
        <color indexed="8"/>
        <rFont val="Times New Roman"/>
        <family val="1"/>
      </rPr>
      <t>203.5</t>
    </r>
    <r>
      <rPr>
        <sz val="11"/>
        <color indexed="8"/>
        <rFont val="宋体"/>
        <family val="0"/>
      </rPr>
      <t>；目的地非合肥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人：黄凌燕到济南票价</t>
    </r>
    <r>
      <rPr>
        <sz val="11"/>
        <color indexed="8"/>
        <rFont val="Times New Roman"/>
        <family val="1"/>
      </rPr>
      <t>398.5</t>
    </r>
    <r>
      <rPr>
        <sz val="11"/>
        <color indexed="8"/>
        <rFont val="宋体"/>
        <family val="0"/>
      </rPr>
      <t>，只报账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，其余自付，赵林老师到芜湖票价</t>
    </r>
    <r>
      <rPr>
        <sz val="11"/>
        <color indexed="8"/>
        <rFont val="Times New Roman"/>
        <family val="1"/>
      </rPr>
      <t>174.5</t>
    </r>
  </si>
  <si>
    <t>退票手续费</t>
  </si>
  <si>
    <t>吴艳玲受伤未能成行，火车票需退票</t>
  </si>
  <si>
    <t>无发票</t>
  </si>
  <si>
    <t>市内交通费</t>
  </si>
  <si>
    <r>
      <t>27</t>
    </r>
    <r>
      <rPr>
        <sz val="11"/>
        <color indexed="8"/>
        <rFont val="宋体"/>
        <family val="0"/>
      </rPr>
      <t>日晚和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宋体"/>
        <family val="0"/>
      </rPr>
      <t>日早，出租车，科大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合肥南站，共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辆车</t>
    </r>
    <r>
      <rPr>
        <sz val="11"/>
        <color indexed="8"/>
        <rFont val="Times New Roman"/>
        <family val="1"/>
      </rPr>
      <t>17+18+18+5</t>
    </r>
    <r>
      <rPr>
        <vertAlign val="superscript"/>
        <sz val="11"/>
        <color indexed="8"/>
        <rFont val="Times New Roman"/>
        <family val="1"/>
      </rPr>
      <t>#</t>
    </r>
    <r>
      <rPr>
        <sz val="11"/>
        <color indexed="8"/>
        <rFont val="Times New Roman"/>
        <family val="1"/>
      </rPr>
      <t>+26+18</t>
    </r>
  </si>
  <si>
    <r>
      <t>其中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元调度费无发票</t>
    </r>
  </si>
  <si>
    <r>
      <t>27</t>
    </r>
    <r>
      <rPr>
        <sz val="11"/>
        <color indexed="8"/>
        <rFont val="宋体"/>
        <family val="0"/>
      </rPr>
      <t>日晚，地铁，上海站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旅馆，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人，票价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元，</t>
    </r>
    <r>
      <rPr>
        <sz val="11"/>
        <color indexed="8"/>
        <rFont val="Times New Roman"/>
        <family val="1"/>
      </rPr>
      <t>3*13</t>
    </r>
  </si>
  <si>
    <r>
      <t>28</t>
    </r>
    <r>
      <rPr>
        <sz val="11"/>
        <color indexed="8"/>
        <rFont val="宋体"/>
        <family val="0"/>
      </rPr>
      <t>日中午，出租车，旅馆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复旦，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辆车，</t>
    </r>
    <r>
      <rPr>
        <sz val="11"/>
        <color indexed="8"/>
        <rFont val="Times New Roman"/>
        <family val="1"/>
      </rPr>
      <t>17+23.32</t>
    </r>
    <r>
      <rPr>
        <vertAlign val="superscript"/>
        <sz val="11"/>
        <color indexed="8"/>
        <rFont val="Times New Roman"/>
        <family val="1"/>
      </rPr>
      <t>#</t>
    </r>
    <r>
      <rPr>
        <sz val="11"/>
        <color indexed="8"/>
        <rFont val="Times New Roman"/>
        <family val="1"/>
      </rPr>
      <t>+17</t>
    </r>
    <r>
      <rPr>
        <vertAlign val="superscript"/>
        <sz val="11"/>
        <color indexed="8"/>
        <rFont val="Times New Roman"/>
        <family val="1"/>
      </rPr>
      <t>#</t>
    </r>
    <r>
      <rPr>
        <sz val="11"/>
        <color indexed="8"/>
        <rFont val="Times New Roman"/>
        <family val="1"/>
      </rPr>
      <t>+17</t>
    </r>
    <r>
      <rPr>
        <vertAlign val="superscript"/>
        <sz val="11"/>
        <color indexed="8"/>
        <rFont val="Times New Roman"/>
        <family val="1"/>
      </rPr>
      <t>#</t>
    </r>
  </si>
  <si>
    <r>
      <t>时间紧张滴滴约快车，仅一辆出租车（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宋体"/>
        <family val="0"/>
      </rPr>
      <t>元）有发票</t>
    </r>
  </si>
  <si>
    <t>28日下午，出租车，复旦--旅馆，2辆车，15+15</t>
  </si>
  <si>
    <r>
      <t>28</t>
    </r>
    <r>
      <rPr>
        <sz val="11"/>
        <color indexed="8"/>
        <rFont val="宋体"/>
        <family val="0"/>
      </rPr>
      <t>日晚，地铁，旅馆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上海虹桥站，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人，票价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元，</t>
    </r>
    <r>
      <rPr>
        <sz val="11"/>
        <color indexed="8"/>
        <rFont val="Times New Roman"/>
        <family val="1"/>
      </rPr>
      <t>5*6</t>
    </r>
  </si>
  <si>
    <t>28日晚，出租车，合肥南站--科大，2辆车，22+18</t>
  </si>
  <si>
    <r>
      <t>29</t>
    </r>
    <r>
      <rPr>
        <sz val="11"/>
        <color indexed="8"/>
        <rFont val="宋体"/>
        <family val="0"/>
      </rPr>
      <t>日晚，地铁，旅馆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上海站，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人，</t>
    </r>
    <r>
      <rPr>
        <sz val="11"/>
        <color indexed="8"/>
        <rFont val="Times New Roman"/>
        <family val="1"/>
      </rPr>
      <t>3*7</t>
    </r>
  </si>
  <si>
    <r>
      <t>29</t>
    </r>
    <r>
      <rPr>
        <sz val="11"/>
        <color indexed="8"/>
        <rFont val="宋体"/>
        <family val="0"/>
      </rPr>
      <t>日晚，出租车，合肥南站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科大，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辆车，</t>
    </r>
    <r>
      <rPr>
        <sz val="11"/>
        <color indexed="8"/>
        <rFont val="Times New Roman"/>
        <family val="1"/>
      </rPr>
      <t>21+23</t>
    </r>
  </si>
  <si>
    <t>文体基金支出小计</t>
  </si>
  <si>
    <t>新创基金会人员支出</t>
  </si>
  <si>
    <r>
      <t>往返车票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机票</t>
    </r>
  </si>
  <si>
    <t>李文秀往返：553*2，刘志峰去程：615，刘志峰返程：630（机票550，航空保险60，邮寄航空行程单20）</t>
  </si>
  <si>
    <t>不从校园文化与体育基金中支出，由理事会承担。</t>
  </si>
  <si>
    <r>
      <t>李文秀、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刘志峰</t>
    </r>
  </si>
  <si>
    <t>上海市内交通</t>
  </si>
  <si>
    <r>
      <t>28</t>
    </r>
    <r>
      <rPr>
        <sz val="11"/>
        <color indexed="8"/>
        <rFont val="宋体"/>
        <family val="0"/>
      </rPr>
      <t>日晚用餐地点返回住处</t>
    </r>
  </si>
  <si>
    <t>刘志峰会见校友，为赶时间，打车前往</t>
  </si>
  <si>
    <t>刘志峰</t>
  </si>
  <si>
    <t>上海市内住宿费</t>
  </si>
  <si>
    <t>刘志峰在上海多待一晚会见重要校友，并向其募捐。</t>
  </si>
  <si>
    <t>用餐</t>
  </si>
  <si>
    <t>车站快餐两次</t>
  </si>
  <si>
    <t>小计</t>
  </si>
  <si>
    <t>总计</t>
  </si>
  <si>
    <r>
      <t>注：本次出征队员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人，教练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人，领队为校团委赵林老师；上海校友宁博（0619）参加比赛；新创基金会刘志峰（9500）和李文秀(0908)组织此次活动。
#标注为无发票的支出，共计122.32元。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</si>
</sst>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宋体"/>
      <family val="0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4" fontId="53" fillId="0" borderId="19" xfId="0" applyNumberFormat="1" applyFont="1" applyFill="1" applyBorder="1" applyAlignment="1">
      <alignment vertical="center"/>
    </xf>
    <xf numFmtId="0" fontId="54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vertical="center"/>
    </xf>
    <xf numFmtId="4" fontId="53" fillId="0" borderId="22" xfId="0" applyNumberFormat="1" applyFont="1" applyFill="1" applyBorder="1" applyAlignment="1">
      <alignment vertical="center"/>
    </xf>
    <xf numFmtId="0" fontId="53" fillId="0" borderId="22" xfId="0" applyFont="1" applyFill="1" applyBorder="1" applyAlignment="1">
      <alignment vertical="center" wrapText="1"/>
    </xf>
    <xf numFmtId="0" fontId="53" fillId="0" borderId="23" xfId="0" applyFont="1" applyFill="1" applyBorder="1" applyAlignment="1">
      <alignment vertical="center"/>
    </xf>
    <xf numFmtId="0" fontId="53" fillId="0" borderId="22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4" fontId="53" fillId="0" borderId="13" xfId="0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4" fontId="53" fillId="0" borderId="25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vertical="center" wrapText="1"/>
    </xf>
    <xf numFmtId="0" fontId="53" fillId="0" borderId="25" xfId="0" applyFont="1" applyFill="1" applyBorder="1" applyAlignment="1">
      <alignment vertical="center" wrapText="1"/>
    </xf>
    <xf numFmtId="0" fontId="53" fillId="0" borderId="26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3" fillId="33" borderId="13" xfId="0" applyFont="1" applyFill="1" applyBorder="1" applyAlignment="1">
      <alignment vertical="center"/>
    </xf>
    <xf numFmtId="4" fontId="53" fillId="33" borderId="13" xfId="0" applyNumberFormat="1" applyFont="1" applyFill="1" applyBorder="1" applyAlignment="1">
      <alignment vertical="center"/>
    </xf>
    <xf numFmtId="0" fontId="53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" fontId="53" fillId="0" borderId="16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 vertical="center" wrapText="1"/>
    </xf>
    <xf numFmtId="0" fontId="53" fillId="0" borderId="28" xfId="0" applyFont="1" applyFill="1" applyBorder="1" applyAlignment="1">
      <alignment vertical="center" wrapText="1"/>
    </xf>
    <xf numFmtId="4" fontId="53" fillId="0" borderId="22" xfId="0" applyNumberFormat="1" applyFont="1" applyFill="1" applyBorder="1" applyAlignment="1">
      <alignment vertical="center"/>
    </xf>
    <xf numFmtId="0" fontId="53" fillId="0" borderId="28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vertical="center" wrapText="1"/>
    </xf>
    <xf numFmtId="0" fontId="55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0" fontId="54" fillId="0" borderId="35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4" fontId="52" fillId="0" borderId="13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vertical="center"/>
    </xf>
    <xf numFmtId="0" fontId="52" fillId="0" borderId="16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/>
    </xf>
    <xf numFmtId="4" fontId="57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7">
      <selection activeCell="D34" sqref="D34"/>
    </sheetView>
  </sheetViews>
  <sheetFormatPr defaultColWidth="9.00390625" defaultRowHeight="14.25"/>
  <cols>
    <col min="1" max="1" width="5.375" style="1" customWidth="1"/>
    <col min="2" max="2" width="12.625" style="1" customWidth="1"/>
    <col min="3" max="3" width="9.125" style="2" customWidth="1"/>
    <col min="4" max="4" width="77.625" style="1" customWidth="1"/>
    <col min="5" max="5" width="13.375" style="1" customWidth="1"/>
    <col min="6" max="6" width="8.375" style="1" customWidth="1"/>
    <col min="7" max="16384" width="9.00390625" style="1" customWidth="1"/>
  </cols>
  <sheetData>
    <row r="1" spans="1:6" ht="18" customHeight="1">
      <c r="A1" s="3" t="s">
        <v>0</v>
      </c>
      <c r="B1" s="4"/>
      <c r="C1" s="5"/>
      <c r="D1" s="4"/>
      <c r="E1" s="4"/>
      <c r="F1" s="6"/>
    </row>
    <row r="2" spans="1:6" ht="15">
      <c r="A2" s="7"/>
      <c r="B2" s="8"/>
      <c r="C2" s="9"/>
      <c r="D2" s="8"/>
      <c r="E2" s="8"/>
      <c r="F2" s="10"/>
    </row>
    <row r="3" spans="1:6" ht="15">
      <c r="A3" s="11" t="s">
        <v>1</v>
      </c>
      <c r="B3" s="12"/>
      <c r="C3" s="13" t="s">
        <v>2</v>
      </c>
      <c r="D3" s="14" t="s">
        <v>3</v>
      </c>
      <c r="E3" s="14" t="s">
        <v>4</v>
      </c>
      <c r="F3" s="15" t="s">
        <v>5</v>
      </c>
    </row>
    <row r="4" spans="1:6" ht="21.75" customHeight="1">
      <c r="A4" s="16" t="s">
        <v>6</v>
      </c>
      <c r="B4" s="17" t="s">
        <v>7</v>
      </c>
      <c r="C4" s="18">
        <v>2280</v>
      </c>
      <c r="D4" s="19" t="s">
        <v>8</v>
      </c>
      <c r="E4" s="20"/>
      <c r="F4" s="21" t="s">
        <v>9</v>
      </c>
    </row>
    <row r="5" spans="1:6" ht="40.5" customHeight="1">
      <c r="A5" s="22"/>
      <c r="B5" s="23" t="s">
        <v>10</v>
      </c>
      <c r="C5" s="24">
        <v>48</v>
      </c>
      <c r="D5" s="25" t="s">
        <v>11</v>
      </c>
      <c r="E5" s="25" t="s">
        <v>12</v>
      </c>
      <c r="F5" s="26" t="s">
        <v>13</v>
      </c>
    </row>
    <row r="6" spans="1:6" ht="18.75" customHeight="1">
      <c r="A6" s="22"/>
      <c r="B6" s="23" t="s">
        <v>14</v>
      </c>
      <c r="C6" s="24">
        <v>50</v>
      </c>
      <c r="D6" s="25" t="s">
        <v>15</v>
      </c>
      <c r="E6" s="27"/>
      <c r="F6" s="26" t="s">
        <v>9</v>
      </c>
    </row>
    <row r="7" spans="1:6" ht="31.5" customHeight="1">
      <c r="A7" s="22"/>
      <c r="B7" s="23" t="s">
        <v>16</v>
      </c>
      <c r="C7" s="24">
        <v>286.4</v>
      </c>
      <c r="D7" s="28" t="s">
        <v>17</v>
      </c>
      <c r="E7" s="27"/>
      <c r="F7" s="26" t="s">
        <v>9</v>
      </c>
    </row>
    <row r="8" spans="1:6" ht="21" customHeight="1">
      <c r="A8" s="22"/>
      <c r="B8" s="23" t="s">
        <v>18</v>
      </c>
      <c r="C8" s="24">
        <v>16</v>
      </c>
      <c r="D8" s="25" t="s">
        <v>19</v>
      </c>
      <c r="E8" s="27"/>
      <c r="F8" s="26" t="s">
        <v>9</v>
      </c>
    </row>
    <row r="9" spans="1:6" ht="19.5" customHeight="1">
      <c r="A9" s="29"/>
      <c r="B9" s="30" t="s">
        <v>20</v>
      </c>
      <c r="C9" s="31">
        <v>132.3</v>
      </c>
      <c r="D9" s="32" t="s">
        <v>21</v>
      </c>
      <c r="E9" s="33"/>
      <c r="F9" s="34" t="s">
        <v>9</v>
      </c>
    </row>
    <row r="10" spans="1:6" ht="27" customHeight="1">
      <c r="A10" s="35" t="s">
        <v>22</v>
      </c>
      <c r="B10" s="36" t="s">
        <v>23</v>
      </c>
      <c r="C10" s="37">
        <v>150</v>
      </c>
      <c r="D10" s="38" t="s">
        <v>24</v>
      </c>
      <c r="E10" s="39"/>
      <c r="F10" s="40" t="s">
        <v>13</v>
      </c>
    </row>
    <row r="11" spans="1:6" ht="25.5" customHeight="1">
      <c r="A11" s="41"/>
      <c r="B11" s="23" t="s">
        <v>25</v>
      </c>
      <c r="C11" s="24">
        <v>109.5</v>
      </c>
      <c r="D11" s="25" t="s">
        <v>26</v>
      </c>
      <c r="E11" s="27"/>
      <c r="F11" s="26" t="s">
        <v>13</v>
      </c>
    </row>
    <row r="12" spans="1:6" ht="27" customHeight="1">
      <c r="A12" s="41"/>
      <c r="B12" s="42" t="s">
        <v>27</v>
      </c>
      <c r="C12" s="24">
        <v>72</v>
      </c>
      <c r="D12" s="25" t="s">
        <v>28</v>
      </c>
      <c r="E12" s="27"/>
      <c r="F12" s="26" t="s">
        <v>9</v>
      </c>
    </row>
    <row r="13" spans="1:6" ht="27.75" customHeight="1">
      <c r="A13" s="43"/>
      <c r="B13" s="30" t="s">
        <v>29</v>
      </c>
      <c r="C13" s="31">
        <v>55</v>
      </c>
      <c r="D13" s="32" t="s">
        <v>30</v>
      </c>
      <c r="E13" s="33"/>
      <c r="F13" s="34" t="s">
        <v>13</v>
      </c>
    </row>
    <row r="14" spans="1:6" ht="27.75" customHeight="1">
      <c r="A14" s="44" t="s">
        <v>31</v>
      </c>
      <c r="B14" s="45"/>
      <c r="C14" s="46">
        <v>2930.6</v>
      </c>
      <c r="D14" s="47" t="s">
        <v>32</v>
      </c>
      <c r="E14" s="48"/>
      <c r="F14" s="49" t="s">
        <v>9</v>
      </c>
    </row>
    <row r="15" spans="1:6" ht="30.75" customHeight="1">
      <c r="A15" s="50" t="s">
        <v>33</v>
      </c>
      <c r="B15" s="36" t="s">
        <v>34</v>
      </c>
      <c r="C15" s="37">
        <v>124</v>
      </c>
      <c r="D15" s="38" t="s">
        <v>35</v>
      </c>
      <c r="E15" s="39"/>
      <c r="F15" s="40" t="s">
        <v>13</v>
      </c>
    </row>
    <row r="16" spans="1:6" ht="36" customHeight="1">
      <c r="A16" s="51"/>
      <c r="B16" s="23" t="s">
        <v>36</v>
      </c>
      <c r="C16" s="24">
        <v>360.5</v>
      </c>
      <c r="D16" s="28" t="s">
        <v>37</v>
      </c>
      <c r="E16" s="27"/>
      <c r="F16" s="26" t="s">
        <v>38</v>
      </c>
    </row>
    <row r="17" spans="1:6" ht="45" customHeight="1">
      <c r="A17" s="52"/>
      <c r="B17" s="53" t="s">
        <v>39</v>
      </c>
      <c r="C17" s="54">
        <v>5112</v>
      </c>
      <c r="D17" s="55" t="s">
        <v>40</v>
      </c>
      <c r="E17" s="56" t="s">
        <v>41</v>
      </c>
      <c r="F17" s="57" t="s">
        <v>9</v>
      </c>
    </row>
    <row r="18" spans="1:6" ht="42" customHeight="1">
      <c r="A18" s="58" t="s">
        <v>42</v>
      </c>
      <c r="B18" s="59" t="s">
        <v>43</v>
      </c>
      <c r="C18" s="60">
        <v>3766</v>
      </c>
      <c r="D18" s="61" t="s">
        <v>44</v>
      </c>
      <c r="E18" s="62"/>
      <c r="F18" s="63" t="s">
        <v>38</v>
      </c>
    </row>
    <row r="19" spans="1:6" ht="28.5" customHeight="1">
      <c r="A19" s="16" t="s">
        <v>45</v>
      </c>
      <c r="B19" s="64" t="s">
        <v>46</v>
      </c>
      <c r="C19" s="18">
        <v>3245.5</v>
      </c>
      <c r="D19" s="65" t="s">
        <v>47</v>
      </c>
      <c r="E19" s="66"/>
      <c r="F19" s="21" t="s">
        <v>38</v>
      </c>
    </row>
    <row r="20" spans="1:6" ht="45.75" customHeight="1">
      <c r="A20" s="22"/>
      <c r="B20" s="23" t="s">
        <v>48</v>
      </c>
      <c r="C20" s="24">
        <v>3167.5</v>
      </c>
      <c r="D20" s="25" t="s">
        <v>49</v>
      </c>
      <c r="E20" s="67"/>
      <c r="F20" s="26" t="s">
        <v>38</v>
      </c>
    </row>
    <row r="21" spans="1:6" ht="15">
      <c r="A21" s="22"/>
      <c r="B21" s="23" t="s">
        <v>50</v>
      </c>
      <c r="C21" s="68">
        <v>60</v>
      </c>
      <c r="D21" s="28" t="s">
        <v>51</v>
      </c>
      <c r="E21" s="69" t="s">
        <v>52</v>
      </c>
      <c r="F21" s="26" t="s">
        <v>38</v>
      </c>
    </row>
    <row r="22" spans="1:6" ht="28.5" customHeight="1">
      <c r="A22" s="22"/>
      <c r="B22" s="70" t="s">
        <v>53</v>
      </c>
      <c r="C22" s="24">
        <v>102</v>
      </c>
      <c r="D22" s="25" t="s">
        <v>54</v>
      </c>
      <c r="E22" s="69" t="s">
        <v>55</v>
      </c>
      <c r="F22" s="26" t="s">
        <v>38</v>
      </c>
    </row>
    <row r="23" spans="1:6" ht="15">
      <c r="A23" s="22"/>
      <c r="B23" s="71"/>
      <c r="C23" s="24">
        <v>39</v>
      </c>
      <c r="D23" s="25" t="s">
        <v>56</v>
      </c>
      <c r="E23" s="67"/>
      <c r="F23" s="26" t="s">
        <v>38</v>
      </c>
    </row>
    <row r="24" spans="1:6" ht="60.75" customHeight="1">
      <c r="A24" s="22"/>
      <c r="B24" s="71"/>
      <c r="C24" s="24">
        <v>74.32</v>
      </c>
      <c r="D24" s="25" t="s">
        <v>57</v>
      </c>
      <c r="E24" s="72" t="s">
        <v>58</v>
      </c>
      <c r="F24" s="26" t="s">
        <v>38</v>
      </c>
    </row>
    <row r="25" spans="1:6" ht="15">
      <c r="A25" s="22"/>
      <c r="B25" s="71"/>
      <c r="C25" s="24">
        <v>30</v>
      </c>
      <c r="D25" s="25" t="s">
        <v>59</v>
      </c>
      <c r="E25" s="67"/>
      <c r="F25" s="26" t="s">
        <v>38</v>
      </c>
    </row>
    <row r="26" spans="1:6" ht="30" customHeight="1">
      <c r="A26" s="22"/>
      <c r="B26" s="71"/>
      <c r="C26" s="24">
        <v>30</v>
      </c>
      <c r="D26" s="25" t="s">
        <v>60</v>
      </c>
      <c r="E26" s="67"/>
      <c r="F26" s="26" t="s">
        <v>38</v>
      </c>
    </row>
    <row r="27" spans="1:6" ht="15">
      <c r="A27" s="22"/>
      <c r="B27" s="71"/>
      <c r="C27" s="24">
        <v>40</v>
      </c>
      <c r="D27" s="25" t="s">
        <v>61</v>
      </c>
      <c r="E27" s="67"/>
      <c r="F27" s="26" t="s">
        <v>38</v>
      </c>
    </row>
    <row r="28" spans="1:6" ht="18" customHeight="1">
      <c r="A28" s="22"/>
      <c r="B28" s="71"/>
      <c r="C28" s="24">
        <v>21</v>
      </c>
      <c r="D28" s="25" t="s">
        <v>62</v>
      </c>
      <c r="E28" s="67"/>
      <c r="F28" s="26" t="s">
        <v>38</v>
      </c>
    </row>
    <row r="29" spans="1:6" ht="18" customHeight="1">
      <c r="A29" s="29"/>
      <c r="B29" s="73"/>
      <c r="C29" s="31">
        <v>44</v>
      </c>
      <c r="D29" s="32" t="s">
        <v>63</v>
      </c>
      <c r="E29" s="74"/>
      <c r="F29" s="34" t="s">
        <v>38</v>
      </c>
    </row>
    <row r="30" spans="1:6" ht="18" customHeight="1">
      <c r="A30" s="75" t="s">
        <v>64</v>
      </c>
      <c r="B30" s="76"/>
      <c r="C30" s="77">
        <f>SUM(C4:C29)-C17</f>
        <v>17233.62</v>
      </c>
      <c r="D30" s="61"/>
      <c r="E30" s="78"/>
      <c r="F30" s="63"/>
    </row>
    <row r="31" spans="1:6" ht="30" customHeight="1">
      <c r="A31" s="79" t="s">
        <v>65</v>
      </c>
      <c r="B31" s="65" t="s">
        <v>66</v>
      </c>
      <c r="C31" s="80">
        <f>553*2+615+630</f>
        <v>2351</v>
      </c>
      <c r="D31" s="19" t="s">
        <v>67</v>
      </c>
      <c r="E31" s="81" t="s">
        <v>68</v>
      </c>
      <c r="F31" s="82" t="s">
        <v>69</v>
      </c>
    </row>
    <row r="32" spans="1:6" ht="16.5" customHeight="1">
      <c r="A32" s="83"/>
      <c r="B32" s="84" t="s">
        <v>70</v>
      </c>
      <c r="C32" s="85">
        <v>18</v>
      </c>
      <c r="D32" s="25" t="s">
        <v>71</v>
      </c>
      <c r="E32" s="86"/>
      <c r="F32" s="34" t="s">
        <v>9</v>
      </c>
    </row>
    <row r="33" spans="1:6" s="1" customFormat="1" ht="16.5" customHeight="1">
      <c r="A33" s="87"/>
      <c r="B33" s="88" t="s">
        <v>70</v>
      </c>
      <c r="C33" s="89">
        <f>20+55</f>
        <v>75</v>
      </c>
      <c r="D33" s="90" t="s">
        <v>72</v>
      </c>
      <c r="E33" s="86"/>
      <c r="F33" s="91" t="s">
        <v>73</v>
      </c>
    </row>
    <row r="34" spans="1:6" s="1" customFormat="1" ht="24" customHeight="1">
      <c r="A34" s="87"/>
      <c r="B34" s="88" t="s">
        <v>74</v>
      </c>
      <c r="C34" s="89">
        <v>444</v>
      </c>
      <c r="D34" s="90" t="s">
        <v>75</v>
      </c>
      <c r="E34" s="86"/>
      <c r="F34" s="91" t="s">
        <v>73</v>
      </c>
    </row>
    <row r="35" spans="1:6" ht="21" customHeight="1">
      <c r="A35" s="87"/>
      <c r="B35" s="92" t="s">
        <v>76</v>
      </c>
      <c r="C35" s="31">
        <v>77</v>
      </c>
      <c r="D35" s="32" t="s">
        <v>77</v>
      </c>
      <c r="E35" s="86"/>
      <c r="F35" s="34" t="s">
        <v>9</v>
      </c>
    </row>
    <row r="36" spans="1:6" ht="15.75">
      <c r="A36" s="93"/>
      <c r="B36" s="94" t="s">
        <v>78</v>
      </c>
      <c r="C36" s="95">
        <f>SUM(C31:C35)</f>
        <v>2965</v>
      </c>
      <c r="D36" s="32"/>
      <c r="E36" s="86"/>
      <c r="F36" s="34"/>
    </row>
    <row r="37" spans="1:6" ht="15.75">
      <c r="A37" s="96" t="s">
        <v>79</v>
      </c>
      <c r="B37" s="97"/>
      <c r="C37" s="98">
        <f>C30+C36</f>
        <v>20198.62</v>
      </c>
      <c r="D37" s="99"/>
      <c r="E37" s="62"/>
      <c r="F37" s="100"/>
    </row>
    <row r="38" spans="1:6" ht="27.75" customHeight="1">
      <c r="A38" s="101" t="s">
        <v>80</v>
      </c>
      <c r="B38" s="102"/>
      <c r="C38" s="103"/>
      <c r="D38" s="102"/>
      <c r="E38" s="102"/>
      <c r="F38" s="102"/>
    </row>
  </sheetData>
  <sheetProtection/>
  <mergeCells count="13">
    <mergeCell ref="A3:B3"/>
    <mergeCell ref="A14:B14"/>
    <mergeCell ref="A30:B30"/>
    <mergeCell ref="A37:B37"/>
    <mergeCell ref="A38:F38"/>
    <mergeCell ref="A4:A9"/>
    <mergeCell ref="A10:A13"/>
    <mergeCell ref="A15:A17"/>
    <mergeCell ref="A19:A29"/>
    <mergeCell ref="A31:A36"/>
    <mergeCell ref="B22:B29"/>
    <mergeCell ref="E31:E36"/>
    <mergeCell ref="A1:F2"/>
  </mergeCells>
  <printOptions/>
  <pageMargins left="0.63" right="0.31" top="0.55" bottom="0.63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/>
  <dcterms:created xsi:type="dcterms:W3CDTF">2016-06-12T06:55:21Z</dcterms:created>
  <dcterms:modified xsi:type="dcterms:W3CDTF">2016-06-17T05:28:57Z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