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1640" activeTab="0"/>
  </bookViews>
  <sheets>
    <sheet name="Sheet1" sheetId="1" r:id="rId1"/>
  </sheets>
  <definedNames>
    <definedName name="_xlnm.Print_Area" localSheetId="0">'Sheet1'!$A$1:$F$51</definedName>
  </definedNames>
  <calcPr fullCalcOnLoad="1"/>
</workbook>
</file>

<file path=xl/sharedStrings.xml><?xml version="1.0" encoding="utf-8"?>
<sst xmlns="http://schemas.openxmlformats.org/spreadsheetml/2006/main" count="63" uniqueCount="51">
  <si>
    <t>总收入:</t>
  </si>
  <si>
    <t xml:space="preserve">      国内捐款</t>
  </si>
  <si>
    <t xml:space="preserve">      利息</t>
  </si>
  <si>
    <t>小计</t>
  </si>
  <si>
    <t>总计</t>
  </si>
  <si>
    <t xml:space="preserve">               奖学金支出</t>
  </si>
  <si>
    <t xml:space="preserve">               项目管理支出</t>
  </si>
  <si>
    <t>占总支出％</t>
  </si>
  <si>
    <t>占支出分项％</t>
  </si>
  <si>
    <t>成本支出</t>
  </si>
  <si>
    <t>总支出:</t>
  </si>
  <si>
    <t>占百分比％</t>
  </si>
  <si>
    <t>占总收入％</t>
  </si>
  <si>
    <t>郭沫若奖学金项目</t>
  </si>
  <si>
    <t>招生专项基金项目</t>
  </si>
  <si>
    <t>新创讲席教授项目</t>
  </si>
  <si>
    <t>项目支出</t>
  </si>
  <si>
    <t>总结余:</t>
  </si>
  <si>
    <t>金额（人民币/元）</t>
  </si>
  <si>
    <t>金额（人民币/元）</t>
  </si>
  <si>
    <t xml:space="preserve">      中国科技大学教育基金会</t>
  </si>
  <si>
    <t>口述校史项目支出</t>
  </si>
  <si>
    <t xml:space="preserve">  班级及纪念基金支出</t>
  </si>
  <si>
    <t xml:space="preserve">               招生专项基金</t>
  </si>
  <si>
    <t xml:space="preserve">               于明辉纪念基金</t>
  </si>
  <si>
    <t xml:space="preserve">               张建智纪念基金</t>
  </si>
  <si>
    <t xml:space="preserve">               张作生纪念基金</t>
  </si>
  <si>
    <t xml:space="preserve">               新创讲席教授</t>
  </si>
  <si>
    <t xml:space="preserve">      中国科技大学北京校友会招商银行账户</t>
  </si>
  <si>
    <t>新增总结余（*注2）</t>
  </si>
  <si>
    <t>2008年5月接管银行存款和现金（*注3）</t>
  </si>
  <si>
    <t xml:space="preserve">  </t>
  </si>
  <si>
    <t>此财务摘要是以本机构截至2008年12月31日的年度财务报表为基准。经由北京正则通会计师事务所审核之财务报表已存放于本机构秘书处。如期望调阅，清与秘书处联系。</t>
  </si>
  <si>
    <t xml:space="preserve">          爱心奖学金项目</t>
  </si>
  <si>
    <t>项   目（收入）</t>
  </si>
  <si>
    <t>项    目（2007年度结余）</t>
  </si>
  <si>
    <t>占百分比（%）</t>
  </si>
  <si>
    <t>占百分比（%）</t>
  </si>
  <si>
    <t>收入账</t>
  </si>
  <si>
    <t>上年度结余</t>
  </si>
  <si>
    <t>支出账</t>
  </si>
  <si>
    <t xml:space="preserve">         行政支出</t>
  </si>
  <si>
    <t xml:space="preserve">         宣传推广支出</t>
  </si>
  <si>
    <t xml:space="preserve">         网站系统支出</t>
  </si>
  <si>
    <t>2008年实际结余</t>
  </si>
  <si>
    <t xml:space="preserve">      海外捐款（*注1）</t>
  </si>
  <si>
    <t>*注1：海外捐款为中国科大海外校友基金会（USTCAF）代新创基金会收集的美元捐款。此处为已汇入境内中国科大教育基金会账户结汇为人民币的捐款，仍在USTCAF海外账户的2008年6月1日至12月31日期间新增的捐款13,970美元尚未汇款结汇，暂不计入本年度海外捐款收入。</t>
  </si>
  <si>
    <t>The Financial Report of USTC Initiative Foundation (2008)</t>
  </si>
  <si>
    <r>
      <t>中国科学技术大学校友新创基金会</t>
    </r>
    <r>
      <rPr>
        <b/>
        <sz val="16"/>
        <rFont val="宋体"/>
        <family val="0"/>
      </rPr>
      <t>2008年</t>
    </r>
    <r>
      <rPr>
        <b/>
        <sz val="16"/>
        <rFont val="黑体"/>
        <family val="0"/>
      </rPr>
      <t>财务报告</t>
    </r>
  </si>
  <si>
    <t>*注2：新增总结余为2008年总收入与2008年总支出的差额。</t>
  </si>
  <si>
    <t>*注3：中国科大新创基金会从2008年2月1日开始接管使用中国科大北京校友会建设银行账户，接管时该账户余额为人民币28,925.56元，同时接管现金人民币645.82元，合计人民币29,571.38元。</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</si>
</sst>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_);[Red]\(0.00\)"/>
    <numFmt numFmtId="193" formatCode="&quot;￥&quot;#,##0.00_);\(&quot;￥&quot;#,##0.00\)"/>
    <numFmt numFmtId="194" formatCode="mmm/yyyy"/>
    <numFmt numFmtId="195" formatCode="[$$-409]#,##0.00;\-[$$-409]#,##0.00"/>
    <numFmt numFmtId="196" formatCode="&quot;￥&quot;#,##0.00_);[Red]\(&quot;￥&quot;#,##0.00\)"/>
    <numFmt numFmtId="197" formatCode="#,##0.00_ "/>
  </numFmts>
  <fonts count="50">
    <font>
      <sz val="12"/>
      <name val="宋体"/>
      <family val="0"/>
    </font>
    <font>
      <b/>
      <sz val="10"/>
      <name val="宋体"/>
      <family val="0"/>
    </font>
    <font>
      <sz val="9"/>
      <name val="宋体"/>
      <family val="0"/>
    </font>
    <font>
      <b/>
      <sz val="10"/>
      <name val="Times New Roman"/>
      <family val="1"/>
    </font>
    <font>
      <b/>
      <sz val="14"/>
      <name val="黑体"/>
      <family val="0"/>
    </font>
    <font>
      <b/>
      <sz val="9"/>
      <name val="华文中宋"/>
      <family val="0"/>
    </font>
    <font>
      <b/>
      <sz val="12"/>
      <name val="Times New Roman"/>
      <family val="1"/>
    </font>
    <font>
      <b/>
      <sz val="14"/>
      <name val="华文中宋"/>
      <family val="0"/>
    </font>
    <font>
      <sz val="11"/>
      <name val="华文中宋"/>
      <family val="0"/>
    </font>
    <font>
      <b/>
      <sz val="8"/>
      <name val="宋体"/>
      <family val="0"/>
    </font>
    <font>
      <sz val="9"/>
      <name val="华文中宋"/>
      <family val="0"/>
    </font>
    <font>
      <b/>
      <u val="single"/>
      <sz val="10"/>
      <name val="宋体"/>
      <family val="0"/>
    </font>
    <font>
      <b/>
      <u val="single"/>
      <sz val="11"/>
      <name val="宋体"/>
      <family val="0"/>
    </font>
    <font>
      <b/>
      <sz val="11"/>
      <name val="华文中宋"/>
      <family val="0"/>
    </font>
    <font>
      <b/>
      <sz val="9"/>
      <name val="宋体"/>
      <family val="0"/>
    </font>
    <font>
      <b/>
      <u val="single"/>
      <sz val="12"/>
      <name val="华文中宋"/>
      <family val="0"/>
    </font>
    <font>
      <u val="single"/>
      <sz val="12"/>
      <name val="宋体"/>
      <family val="0"/>
    </font>
    <font>
      <sz val="9"/>
      <name val="华文仿宋"/>
      <family val="0"/>
    </font>
    <font>
      <b/>
      <sz val="11"/>
      <name val="宋体"/>
      <family val="0"/>
    </font>
    <font>
      <b/>
      <sz val="11"/>
      <name val="Times New Roman"/>
      <family val="1"/>
    </font>
    <font>
      <b/>
      <sz val="11"/>
      <color indexed="10"/>
      <name val="Times New Roman"/>
      <family val="1"/>
    </font>
    <font>
      <b/>
      <sz val="8"/>
      <name val="Times New Roman"/>
      <family val="1"/>
    </font>
    <font>
      <b/>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12"/>
      <name val="华文中宋"/>
      <family val="0"/>
    </font>
    <font>
      <sz val="12"/>
      <name val="黑体"/>
      <family val="0"/>
    </font>
    <font>
      <b/>
      <sz val="10"/>
      <color indexed="10"/>
      <name val="Times New Roman"/>
      <family val="1"/>
    </font>
    <font>
      <sz val="12"/>
      <name val="Times New Roman"/>
      <family val="1"/>
    </font>
    <font>
      <b/>
      <sz val="14"/>
      <name val="宋体"/>
      <family val="0"/>
    </font>
    <font>
      <b/>
      <sz val="16"/>
      <name val="黑体"/>
      <family val="0"/>
    </font>
    <font>
      <b/>
      <sz val="16"/>
      <name val="宋体"/>
      <family val="0"/>
    </font>
    <font>
      <sz val="16"/>
      <name val="宋体"/>
      <family val="0"/>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7" fillId="22" borderId="0" applyNumberFormat="0" applyBorder="0" applyAlignment="0" applyProtection="0"/>
    <xf numFmtId="0" fontId="38" fillId="16" borderId="8" applyNumberFormat="0" applyAlignment="0" applyProtection="0"/>
    <xf numFmtId="0" fontId="39" fillId="7" borderId="5" applyNumberFormat="0" applyAlignment="0" applyProtection="0"/>
    <xf numFmtId="0" fontId="0" fillId="23" borderId="9" applyNumberFormat="0" applyFont="0" applyAlignment="0" applyProtection="0"/>
  </cellStyleXfs>
  <cellXfs count="100">
    <xf numFmtId="0" fontId="0" fillId="0" borderId="0" xfId="0" applyAlignment="1">
      <alignment vertical="center"/>
    </xf>
    <xf numFmtId="0" fontId="8" fillId="4" borderId="10" xfId="0" applyFont="1" applyFill="1" applyBorder="1" applyAlignment="1">
      <alignment vertical="center"/>
    </xf>
    <xf numFmtId="196" fontId="1" fillId="4" borderId="10" xfId="0" applyNumberFormat="1" applyFont="1" applyFill="1" applyBorder="1" applyAlignment="1">
      <alignment vertical="center"/>
    </xf>
    <xf numFmtId="196" fontId="12" fillId="23" borderId="10" xfId="0" applyNumberFormat="1" applyFont="1" applyFill="1" applyBorder="1" applyAlignment="1">
      <alignment vertical="center"/>
    </xf>
    <xf numFmtId="0" fontId="8" fillId="4" borderId="10" xfId="0" applyFont="1" applyFill="1" applyBorder="1" applyAlignment="1">
      <alignment horizontal="center" vertical="center"/>
    </xf>
    <xf numFmtId="196" fontId="19" fillId="4" borderId="10" xfId="0" applyNumberFormat="1" applyFont="1" applyFill="1" applyBorder="1" applyAlignment="1">
      <alignment vertical="center"/>
    </xf>
    <xf numFmtId="196" fontId="19" fillId="4" borderId="11" xfId="0" applyNumberFormat="1" applyFont="1" applyFill="1" applyBorder="1" applyAlignment="1">
      <alignment vertical="center"/>
    </xf>
    <xf numFmtId="196" fontId="1" fillId="4" borderId="10" xfId="0" applyNumberFormat="1" applyFont="1" applyFill="1" applyBorder="1" applyAlignment="1">
      <alignment horizontal="right" vertical="center"/>
    </xf>
    <xf numFmtId="196" fontId="9" fillId="4" borderId="12" xfId="0" applyNumberFormat="1" applyFont="1" applyFill="1" applyBorder="1" applyAlignment="1">
      <alignment horizontal="right" vertical="center"/>
    </xf>
    <xf numFmtId="0" fontId="8" fillId="4" borderId="10" xfId="0" applyFont="1" applyFill="1" applyBorder="1" applyAlignment="1">
      <alignment horizontal="left" vertical="center"/>
    </xf>
    <xf numFmtId="192" fontId="11" fillId="23" borderId="10" xfId="0" applyNumberFormat="1" applyFont="1" applyFill="1" applyBorder="1" applyAlignment="1">
      <alignment horizontal="right" vertical="center"/>
    </xf>
    <xf numFmtId="192" fontId="12" fillId="23" borderId="10" xfId="0" applyNumberFormat="1" applyFont="1" applyFill="1" applyBorder="1" applyAlignment="1">
      <alignment horizontal="right" vertical="center"/>
    </xf>
    <xf numFmtId="0" fontId="40" fillId="0" borderId="0" xfId="0" applyFont="1" applyAlignment="1">
      <alignment vertical="center"/>
    </xf>
    <xf numFmtId="4" fontId="5" fillId="24" borderId="10"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192" fontId="1" fillId="4" borderId="10" xfId="0" applyNumberFormat="1" applyFont="1" applyFill="1" applyBorder="1" applyAlignment="1">
      <alignment horizontal="right" vertical="center"/>
    </xf>
    <xf numFmtId="192" fontId="14" fillId="4" borderId="10" xfId="0" applyNumberFormat="1" applyFont="1" applyFill="1" applyBorder="1" applyAlignment="1">
      <alignment horizontal="right" vertical="center"/>
    </xf>
    <xf numFmtId="0" fontId="10" fillId="22" borderId="10" xfId="0" applyFont="1" applyFill="1" applyBorder="1" applyAlignment="1">
      <alignment horizontal="left" vertical="center"/>
    </xf>
    <xf numFmtId="196" fontId="9" fillId="22" borderId="10" xfId="0" applyNumberFormat="1" applyFont="1" applyFill="1" applyBorder="1" applyAlignment="1">
      <alignment horizontal="right" vertical="center"/>
    </xf>
    <xf numFmtId="43" fontId="19" fillId="22" borderId="11" xfId="0" applyNumberFormat="1" applyFont="1" applyFill="1" applyBorder="1" applyAlignment="1">
      <alignment vertical="center"/>
    </xf>
    <xf numFmtId="192" fontId="1" fillId="22" borderId="10" xfId="0" applyNumberFormat="1" applyFont="1" applyFill="1" applyBorder="1" applyAlignment="1">
      <alignment horizontal="right" vertical="center"/>
    </xf>
    <xf numFmtId="192" fontId="6" fillId="22" borderId="11" xfId="0" applyNumberFormat="1" applyFont="1" applyFill="1" applyBorder="1" applyAlignment="1">
      <alignment horizontal="right" vertical="center"/>
    </xf>
    <xf numFmtId="196" fontId="9" fillId="22" borderId="12" xfId="0" applyNumberFormat="1" applyFont="1" applyFill="1" applyBorder="1" applyAlignment="1">
      <alignment horizontal="right" vertical="center"/>
    </xf>
    <xf numFmtId="43" fontId="20" fillId="22" borderId="11" xfId="0" applyNumberFormat="1" applyFont="1" applyFill="1" applyBorder="1" applyAlignment="1">
      <alignment vertical="center"/>
    </xf>
    <xf numFmtId="192" fontId="22" fillId="22" borderId="10" xfId="0" applyNumberFormat="1" applyFont="1" applyFill="1" applyBorder="1" applyAlignment="1">
      <alignment horizontal="right" vertical="center"/>
    </xf>
    <xf numFmtId="196" fontId="19" fillId="22" borderId="11" xfId="0" applyNumberFormat="1" applyFont="1" applyFill="1" applyBorder="1" applyAlignment="1">
      <alignment vertical="center"/>
    </xf>
    <xf numFmtId="192" fontId="13" fillId="24" borderId="10" xfId="0" applyNumberFormat="1" applyFont="1" applyFill="1" applyBorder="1" applyAlignment="1">
      <alignment horizontal="right" vertical="center"/>
    </xf>
    <xf numFmtId="7" fontId="7" fillId="4" borderId="13" xfId="0" applyNumberFormat="1" applyFont="1" applyFill="1" applyBorder="1" applyAlignment="1">
      <alignment horizontal="left" vertical="center"/>
    </xf>
    <xf numFmtId="7" fontId="7" fillId="4" borderId="14" xfId="0" applyNumberFormat="1" applyFont="1" applyFill="1" applyBorder="1" applyAlignment="1">
      <alignment horizontal="left" vertical="center"/>
    </xf>
    <xf numFmtId="7" fontId="7" fillId="24" borderId="14" xfId="0" applyNumberFormat="1" applyFont="1" applyFill="1" applyBorder="1" applyAlignment="1">
      <alignment horizontal="left" vertical="center"/>
    </xf>
    <xf numFmtId="192" fontId="1" fillId="4" borderId="11" xfId="0" applyNumberFormat="1" applyFont="1" applyFill="1" applyBorder="1" applyAlignment="1">
      <alignment horizontal="right" vertical="center"/>
    </xf>
    <xf numFmtId="192" fontId="3" fillId="22" borderId="11" xfId="0" applyNumberFormat="1" applyFont="1" applyFill="1" applyBorder="1" applyAlignment="1">
      <alignment horizontal="right" vertical="center"/>
    </xf>
    <xf numFmtId="192" fontId="43" fillId="22" borderId="11" xfId="0" applyNumberFormat="1" applyFont="1" applyFill="1" applyBorder="1" applyAlignment="1">
      <alignment horizontal="right" vertical="center"/>
    </xf>
    <xf numFmtId="192" fontId="3" fillId="4" borderId="11" xfId="0" applyNumberFormat="1" applyFont="1" applyFill="1" applyBorder="1" applyAlignment="1">
      <alignment horizontal="right" vertical="center"/>
    </xf>
    <xf numFmtId="196" fontId="18" fillId="23" borderId="10" xfId="0" applyNumberFormat="1" applyFont="1" applyFill="1" applyBorder="1" applyAlignment="1">
      <alignment vertical="center"/>
    </xf>
    <xf numFmtId="192" fontId="1" fillId="23" borderId="10" xfId="0" applyNumberFormat="1" applyFont="1" applyFill="1" applyBorder="1" applyAlignment="1">
      <alignment horizontal="right" vertical="center"/>
    </xf>
    <xf numFmtId="192" fontId="18" fillId="23" borderId="10" xfId="0" applyNumberFormat="1" applyFont="1" applyFill="1" applyBorder="1" applyAlignment="1">
      <alignment horizontal="right" vertical="center"/>
    </xf>
    <xf numFmtId="0" fontId="40" fillId="0" borderId="0" xfId="0" applyFont="1" applyBorder="1" applyAlignment="1">
      <alignment vertical="center" wrapText="1"/>
    </xf>
    <xf numFmtId="0" fontId="41" fillId="24" borderId="15" xfId="0" applyFont="1" applyFill="1" applyBorder="1" applyAlignment="1">
      <alignment horizontal="right" vertical="center"/>
    </xf>
    <xf numFmtId="0" fontId="0" fillId="24" borderId="15" xfId="0" applyFont="1" applyFill="1" applyBorder="1" applyAlignment="1">
      <alignment vertical="center"/>
    </xf>
    <xf numFmtId="10" fontId="7" fillId="24" borderId="15" xfId="0" applyNumberFormat="1" applyFont="1" applyFill="1" applyBorder="1" applyAlignment="1">
      <alignment horizontal="center" vertical="center"/>
    </xf>
    <xf numFmtId="10" fontId="0" fillId="24" borderId="15" xfId="0" applyNumberFormat="1" applyFont="1" applyFill="1" applyBorder="1" applyAlignment="1">
      <alignment horizontal="center" vertical="center"/>
    </xf>
    <xf numFmtId="0" fontId="40" fillId="0" borderId="16" xfId="0" applyFont="1" applyBorder="1" applyAlignment="1">
      <alignment vertical="center" wrapText="1"/>
    </xf>
    <xf numFmtId="10" fontId="7" fillId="4" borderId="15" xfId="0" applyNumberFormat="1" applyFont="1" applyFill="1" applyBorder="1" applyAlignment="1">
      <alignment horizontal="right" vertical="center"/>
    </xf>
    <xf numFmtId="10" fontId="0" fillId="4" borderId="15" xfId="0" applyNumberFormat="1" applyFont="1" applyFill="1" applyBorder="1" applyAlignment="1">
      <alignment horizontal="right" vertical="center"/>
    </xf>
    <xf numFmtId="0" fontId="41" fillId="4" borderId="15" xfId="0" applyFont="1" applyFill="1" applyBorder="1" applyAlignment="1">
      <alignment horizontal="right" vertical="center"/>
    </xf>
    <xf numFmtId="10" fontId="7" fillId="4" borderId="15" xfId="0" applyNumberFormat="1" applyFont="1" applyFill="1" applyBorder="1" applyAlignment="1">
      <alignment horizontal="center" vertical="center"/>
    </xf>
    <xf numFmtId="10" fontId="0" fillId="4" borderId="15" xfId="0" applyNumberFormat="1" applyFont="1" applyFill="1" applyBorder="1" applyAlignment="1">
      <alignment horizontal="center" vertical="center"/>
    </xf>
    <xf numFmtId="0" fontId="8" fillId="23" borderId="17" xfId="0" applyFont="1" applyFill="1" applyBorder="1" applyAlignment="1">
      <alignment vertical="center"/>
    </xf>
    <xf numFmtId="0" fontId="0" fillId="23" borderId="12" xfId="0" applyFill="1" applyBorder="1" applyAlignment="1">
      <alignment vertical="center"/>
    </xf>
    <xf numFmtId="0" fontId="7" fillId="24" borderId="18" xfId="0" applyFont="1" applyFill="1" applyBorder="1" applyAlignment="1">
      <alignment horizontal="center" vertical="center"/>
    </xf>
    <xf numFmtId="0" fontId="0" fillId="24" borderId="11" xfId="0" applyFill="1" applyBorder="1" applyAlignment="1">
      <alignment vertical="center"/>
    </xf>
    <xf numFmtId="4" fontId="7" fillId="24" borderId="17" xfId="0" applyNumberFormat="1" applyFont="1" applyFill="1" applyBorder="1" applyAlignment="1">
      <alignment horizontal="center" vertical="center" wrapText="1"/>
    </xf>
    <xf numFmtId="4" fontId="7" fillId="24" borderId="12" xfId="0" applyNumberFormat="1" applyFont="1" applyFill="1" applyBorder="1" applyAlignment="1">
      <alignment horizontal="center" vertical="center" wrapText="1"/>
    </xf>
    <xf numFmtId="0" fontId="7" fillId="24" borderId="17" xfId="0" applyFont="1" applyFill="1" applyBorder="1" applyAlignment="1">
      <alignment horizontal="center" vertical="center"/>
    </xf>
    <xf numFmtId="0" fontId="7" fillId="24" borderId="19" xfId="0" applyFont="1" applyFill="1" applyBorder="1" applyAlignment="1">
      <alignment horizontal="center" vertical="center"/>
    </xf>
    <xf numFmtId="0" fontId="7" fillId="24" borderId="12" xfId="0" applyFont="1" applyFill="1" applyBorder="1" applyAlignment="1">
      <alignment horizontal="center" vertical="center"/>
    </xf>
    <xf numFmtId="0" fontId="21" fillId="0" borderId="0" xfId="0" applyFont="1" applyAlignment="1">
      <alignment vertical="center" wrapText="1"/>
    </xf>
    <xf numFmtId="0" fontId="40" fillId="0" borderId="20" xfId="0" applyFont="1" applyBorder="1" applyAlignment="1">
      <alignment vertical="center" wrapText="1"/>
    </xf>
    <xf numFmtId="0" fontId="8" fillId="22" borderId="17" xfId="0" applyFont="1" applyFill="1" applyBorder="1" applyAlignment="1">
      <alignment vertical="center"/>
    </xf>
    <xf numFmtId="0" fontId="8" fillId="22" borderId="12" xfId="0" applyFont="1" applyFill="1" applyBorder="1" applyAlignment="1">
      <alignment vertical="center"/>
    </xf>
    <xf numFmtId="196" fontId="1" fillId="22" borderId="17" xfId="0" applyNumberFormat="1" applyFont="1" applyFill="1" applyBorder="1" applyAlignment="1">
      <alignment vertical="center"/>
    </xf>
    <xf numFmtId="196" fontId="1" fillId="22" borderId="12" xfId="0" applyNumberFormat="1" applyFont="1" applyFill="1" applyBorder="1" applyAlignment="1">
      <alignment vertical="center"/>
    </xf>
    <xf numFmtId="192" fontId="6" fillId="22" borderId="17" xfId="0" applyNumberFormat="1" applyFont="1" applyFill="1" applyBorder="1" applyAlignment="1">
      <alignment vertical="center"/>
    </xf>
    <xf numFmtId="192" fontId="6" fillId="22" borderId="12" xfId="0" applyNumberFormat="1" applyFont="1" applyFill="1" applyBorder="1" applyAlignment="1">
      <alignment vertical="center"/>
    </xf>
    <xf numFmtId="0" fontId="7" fillId="4" borderId="17" xfId="0" applyFont="1" applyFill="1" applyBorder="1" applyAlignment="1">
      <alignment horizontal="right" vertical="center"/>
    </xf>
    <xf numFmtId="0" fontId="0" fillId="4" borderId="12" xfId="0" applyFill="1" applyBorder="1" applyAlignment="1">
      <alignment vertical="center"/>
    </xf>
    <xf numFmtId="196" fontId="41" fillId="4" borderId="17" xfId="0" applyNumberFormat="1" applyFont="1" applyFill="1" applyBorder="1" applyAlignment="1">
      <alignment vertical="center"/>
    </xf>
    <xf numFmtId="0" fontId="0" fillId="4" borderId="19" xfId="0" applyFont="1" applyFill="1" applyBorder="1" applyAlignment="1">
      <alignment vertical="center"/>
    </xf>
    <xf numFmtId="192" fontId="41" fillId="4" borderId="17" xfId="0" applyNumberFormat="1" applyFont="1" applyFill="1" applyBorder="1" applyAlignment="1">
      <alignment horizontal="right" vertical="center"/>
    </xf>
    <xf numFmtId="192" fontId="0" fillId="4" borderId="12" xfId="0" applyNumberFormat="1" applyFont="1" applyFill="1" applyBorder="1" applyAlignment="1">
      <alignment horizontal="right" vertical="center"/>
    </xf>
    <xf numFmtId="0" fontId="4" fillId="24" borderId="21" xfId="0" applyFont="1" applyFill="1" applyBorder="1" applyAlignment="1">
      <alignment horizontal="center" vertical="center"/>
    </xf>
    <xf numFmtId="0" fontId="0" fillId="24" borderId="22"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4" fillId="24" borderId="22" xfId="0" applyFont="1" applyFill="1" applyBorder="1" applyAlignment="1">
      <alignment horizontal="center" vertical="center"/>
    </xf>
    <xf numFmtId="0" fontId="4" fillId="24" borderId="23" xfId="0" applyFont="1" applyFill="1" applyBorder="1" applyAlignment="1">
      <alignment horizontal="center" vertical="center"/>
    </xf>
    <xf numFmtId="0" fontId="4" fillId="24" borderId="24" xfId="0" applyFont="1" applyFill="1" applyBorder="1" applyAlignment="1">
      <alignment horizontal="center" vertical="center"/>
    </xf>
    <xf numFmtId="0" fontId="7" fillId="4" borderId="25" xfId="0" applyFont="1" applyFill="1" applyBorder="1" applyAlignment="1">
      <alignment horizontal="right" vertical="center"/>
    </xf>
    <xf numFmtId="0" fontId="0" fillId="4" borderId="26" xfId="0" applyFill="1" applyBorder="1" applyAlignment="1">
      <alignment vertical="center"/>
    </xf>
    <xf numFmtId="196" fontId="15" fillId="4" borderId="25" xfId="0" applyNumberFormat="1" applyFont="1" applyFill="1" applyBorder="1" applyAlignment="1">
      <alignment vertical="center"/>
    </xf>
    <xf numFmtId="0" fontId="16" fillId="4" borderId="27" xfId="0" applyFont="1" applyFill="1" applyBorder="1" applyAlignment="1">
      <alignment vertical="center"/>
    </xf>
    <xf numFmtId="192" fontId="15" fillId="4" borderId="25" xfId="0" applyNumberFormat="1" applyFont="1" applyFill="1" applyBorder="1" applyAlignment="1">
      <alignment vertical="center"/>
    </xf>
    <xf numFmtId="192" fontId="16" fillId="4" borderId="26" xfId="0" applyNumberFormat="1" applyFont="1" applyFill="1" applyBorder="1" applyAlignment="1">
      <alignment vertical="center"/>
    </xf>
    <xf numFmtId="0" fontId="17"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42" fillId="0" borderId="28" xfId="0" applyFont="1" applyBorder="1" applyAlignment="1">
      <alignment vertical="center"/>
    </xf>
    <xf numFmtId="0" fontId="0" fillId="0" borderId="28" xfId="0" applyBorder="1" applyAlignment="1">
      <alignment vertical="center"/>
    </xf>
    <xf numFmtId="0" fontId="44" fillId="24" borderId="12" xfId="0" applyFont="1" applyFill="1" applyBorder="1" applyAlignment="1">
      <alignment horizontal="right" vertical="center"/>
    </xf>
    <xf numFmtId="0" fontId="0" fillId="4" borderId="15" xfId="0" applyFont="1" applyFill="1" applyBorder="1" applyAlignment="1">
      <alignment horizontal="right" vertical="center"/>
    </xf>
    <xf numFmtId="7" fontId="41" fillId="24" borderId="14" xfId="0" applyNumberFormat="1" applyFont="1" applyFill="1" applyBorder="1" applyAlignment="1">
      <alignment horizontal="right" vertical="center"/>
    </xf>
    <xf numFmtId="7" fontId="41" fillId="24" borderId="10" xfId="0" applyNumberFormat="1" applyFont="1" applyFill="1" applyBorder="1" applyAlignment="1">
      <alignment horizontal="right" vertical="center"/>
    </xf>
    <xf numFmtId="7" fontId="41" fillId="24" borderId="17" xfId="0" applyNumberFormat="1" applyFont="1" applyFill="1" applyBorder="1" applyAlignment="1">
      <alignment horizontal="right" vertical="center"/>
    </xf>
    <xf numFmtId="7" fontId="41" fillId="4" borderId="13" xfId="0" applyNumberFormat="1" applyFont="1" applyFill="1" applyBorder="1" applyAlignment="1">
      <alignment horizontal="right" vertical="center"/>
    </xf>
    <xf numFmtId="7" fontId="41" fillId="4" borderId="14" xfId="0" applyNumberFormat="1" applyFont="1" applyFill="1" applyBorder="1" applyAlignment="1">
      <alignment horizontal="righ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workbookViewId="0" topLeftCell="A1">
      <selection activeCell="I32" sqref="I32"/>
    </sheetView>
  </sheetViews>
  <sheetFormatPr defaultColWidth="9.00390625" defaultRowHeight="14.25"/>
  <cols>
    <col min="1" max="1" width="28.75390625" style="0" customWidth="1"/>
    <col min="2" max="2" width="13.125" style="0" customWidth="1"/>
    <col min="3" max="3" width="18.00390625" style="0" customWidth="1"/>
    <col min="4" max="4" width="10.125" style="0" customWidth="1"/>
    <col min="5" max="5" width="9.75390625" style="0" customWidth="1"/>
  </cols>
  <sheetData>
    <row r="1" spans="1:6" ht="25.5" customHeight="1">
      <c r="A1" s="86" t="s">
        <v>48</v>
      </c>
      <c r="B1" s="87"/>
      <c r="C1" s="87"/>
      <c r="D1" s="87"/>
      <c r="E1" s="87"/>
      <c r="F1" s="87"/>
    </row>
    <row r="2" spans="1:6" s="90" customFormat="1" ht="25.5" customHeight="1">
      <c r="A2" s="88" t="s">
        <v>47</v>
      </c>
      <c r="B2" s="89"/>
      <c r="C2" s="89"/>
      <c r="D2" s="89"/>
      <c r="E2" s="89"/>
      <c r="F2" s="89"/>
    </row>
    <row r="3" spans="1:6" ht="27" customHeight="1">
      <c r="A3" s="84" t="s">
        <v>32</v>
      </c>
      <c r="B3" s="85"/>
      <c r="C3" s="85"/>
      <c r="D3" s="85"/>
      <c r="E3" s="85"/>
      <c r="F3" s="85"/>
    </row>
    <row r="4" spans="1:6" ht="18.75" customHeight="1">
      <c r="A4" s="91" t="s">
        <v>39</v>
      </c>
      <c r="B4" s="92"/>
      <c r="C4" s="92"/>
      <c r="D4" s="92"/>
      <c r="E4" s="92"/>
      <c r="F4" s="92"/>
    </row>
    <row r="5" spans="1:6" ht="14.25" customHeight="1">
      <c r="A5" s="71" t="s">
        <v>35</v>
      </c>
      <c r="B5" s="72"/>
      <c r="C5" s="71" t="s">
        <v>19</v>
      </c>
      <c r="D5" s="75"/>
      <c r="E5" s="71" t="s">
        <v>37</v>
      </c>
      <c r="F5" s="75"/>
    </row>
    <row r="6" spans="1:6" ht="15.75">
      <c r="A6" s="59" t="s">
        <v>20</v>
      </c>
      <c r="B6" s="60"/>
      <c r="C6" s="61">
        <v>538103.5</v>
      </c>
      <c r="D6" s="62"/>
      <c r="E6" s="63">
        <f>C6/C8*100</f>
        <v>58.70984444872791</v>
      </c>
      <c r="F6" s="64"/>
    </row>
    <row r="7" spans="1:6" ht="15.75">
      <c r="A7" s="59" t="s">
        <v>28</v>
      </c>
      <c r="B7" s="60"/>
      <c r="C7" s="61">
        <f>378443.81</f>
        <v>378443.81</v>
      </c>
      <c r="D7" s="62"/>
      <c r="E7" s="63">
        <f>C7/C8*100</f>
        <v>41.290155551272086</v>
      </c>
      <c r="F7" s="64"/>
    </row>
    <row r="8" spans="1:6" ht="19.5" thickBot="1">
      <c r="A8" s="78" t="s">
        <v>17</v>
      </c>
      <c r="B8" s="79"/>
      <c r="C8" s="80">
        <f>SUM(C6:C7)</f>
        <v>916547.31</v>
      </c>
      <c r="D8" s="81"/>
      <c r="E8" s="82">
        <f>SUM(E6:E7)</f>
        <v>100</v>
      </c>
      <c r="F8" s="83"/>
    </row>
    <row r="9" spans="1:6" ht="14.25">
      <c r="A9" s="57"/>
      <c r="B9" s="57"/>
      <c r="C9" s="57"/>
      <c r="D9" s="57"/>
      <c r="E9" s="57"/>
      <c r="F9" s="57"/>
    </row>
    <row r="10" spans="1:6" ht="14.25">
      <c r="A10" s="91" t="s">
        <v>38</v>
      </c>
      <c r="B10" s="92"/>
      <c r="C10" s="92"/>
      <c r="D10" s="92"/>
      <c r="E10" s="92"/>
      <c r="F10" s="92"/>
    </row>
    <row r="11" spans="1:6" ht="14.25">
      <c r="A11" s="71" t="s">
        <v>34</v>
      </c>
      <c r="B11" s="72"/>
      <c r="C11" s="71" t="s">
        <v>18</v>
      </c>
      <c r="D11" s="75"/>
      <c r="E11" s="71" t="s">
        <v>36</v>
      </c>
      <c r="F11" s="75"/>
    </row>
    <row r="12" spans="1:6" ht="3.75" customHeight="1">
      <c r="A12" s="73"/>
      <c r="B12" s="74"/>
      <c r="C12" s="76"/>
      <c r="D12" s="77"/>
      <c r="E12" s="76"/>
      <c r="F12" s="77"/>
    </row>
    <row r="13" spans="1:6" ht="15.75">
      <c r="A13" s="59" t="s">
        <v>1</v>
      </c>
      <c r="B13" s="60"/>
      <c r="C13" s="61">
        <v>1702984.16</v>
      </c>
      <c r="D13" s="62"/>
      <c r="E13" s="63">
        <f>C13/C16*100</f>
        <v>71.4497786225703</v>
      </c>
      <c r="F13" s="64"/>
    </row>
    <row r="14" spans="1:6" ht="15.75">
      <c r="A14" s="59" t="s">
        <v>45</v>
      </c>
      <c r="B14" s="60"/>
      <c r="C14" s="61">
        <v>675591.02</v>
      </c>
      <c r="D14" s="62"/>
      <c r="E14" s="63">
        <f>C14/C16*100</f>
        <v>28.34484897287387</v>
      </c>
      <c r="F14" s="64"/>
    </row>
    <row r="15" spans="1:6" ht="15.75">
      <c r="A15" s="59" t="s">
        <v>2</v>
      </c>
      <c r="B15" s="60"/>
      <c r="C15" s="61">
        <v>4894.99</v>
      </c>
      <c r="D15" s="62"/>
      <c r="E15" s="63">
        <f>C15/C16*100</f>
        <v>0.205372404555833</v>
      </c>
      <c r="F15" s="64"/>
    </row>
    <row r="16" spans="1:6" ht="18.75">
      <c r="A16" s="65" t="s">
        <v>0</v>
      </c>
      <c r="B16" s="66"/>
      <c r="C16" s="67">
        <f>SUM(C13:C15)</f>
        <v>2383470.17</v>
      </c>
      <c r="D16" s="68"/>
      <c r="E16" s="69">
        <f>C16/C16*100</f>
        <v>100</v>
      </c>
      <c r="F16" s="70"/>
    </row>
    <row r="17" spans="1:6" ht="45.75" customHeight="1">
      <c r="A17" s="58" t="s">
        <v>46</v>
      </c>
      <c r="B17" s="58"/>
      <c r="C17" s="58"/>
      <c r="D17" s="58"/>
      <c r="E17" s="58"/>
      <c r="F17" s="58"/>
    </row>
    <row r="18" spans="1:6" ht="14.25">
      <c r="A18" s="91" t="s">
        <v>40</v>
      </c>
      <c r="B18" s="92"/>
      <c r="C18" s="92"/>
      <c r="D18" s="92"/>
      <c r="E18" s="92"/>
      <c r="F18" s="92"/>
    </row>
    <row r="19" spans="1:6" ht="18.75">
      <c r="A19" s="50" t="s">
        <v>9</v>
      </c>
      <c r="B19" s="52" t="s">
        <v>19</v>
      </c>
      <c r="C19" s="53"/>
      <c r="D19" s="54" t="s">
        <v>11</v>
      </c>
      <c r="E19" s="55"/>
      <c r="F19" s="56"/>
    </row>
    <row r="20" spans="1:6" ht="14.25">
      <c r="A20" s="51"/>
      <c r="B20" s="13" t="s">
        <v>3</v>
      </c>
      <c r="C20" s="14" t="s">
        <v>4</v>
      </c>
      <c r="D20" s="14" t="s">
        <v>8</v>
      </c>
      <c r="E20" s="14" t="s">
        <v>7</v>
      </c>
      <c r="F20" s="14" t="s">
        <v>12</v>
      </c>
    </row>
    <row r="21" spans="1:6" ht="14.25">
      <c r="A21" s="1" t="s">
        <v>41</v>
      </c>
      <c r="B21" s="2"/>
      <c r="C21" s="2">
        <v>258620.43</v>
      </c>
      <c r="D21" s="15">
        <f>C21/C24*100</f>
        <v>74.11448143606125</v>
      </c>
      <c r="E21" s="16">
        <f>C21/B46*100</f>
        <v>13.093397766662521</v>
      </c>
      <c r="F21" s="15">
        <f>C21/C16*100</f>
        <v>10.850583877875845</v>
      </c>
    </row>
    <row r="22" spans="1:6" ht="14.25">
      <c r="A22" s="1" t="s">
        <v>42</v>
      </c>
      <c r="B22" s="2"/>
      <c r="C22" s="2">
        <v>80920.1</v>
      </c>
      <c r="D22" s="15">
        <f>C22/C24*100</f>
        <v>23.18978144632356</v>
      </c>
      <c r="E22" s="16">
        <f>C22/B46*100</f>
        <v>4.0968111321217275</v>
      </c>
      <c r="F22" s="15">
        <f>C22/C16*100</f>
        <v>3.395054027464502</v>
      </c>
    </row>
    <row r="23" spans="1:6" ht="14.25">
      <c r="A23" s="1" t="s">
        <v>43</v>
      </c>
      <c r="B23" s="2"/>
      <c r="C23" s="2">
        <v>9406.7</v>
      </c>
      <c r="D23" s="15">
        <f>C23/C24*100</f>
        <v>2.6957371176151765</v>
      </c>
      <c r="E23" s="16">
        <f>C23/B46*100</f>
        <v>0.4762410485964483</v>
      </c>
      <c r="F23" s="15">
        <f>C23/C16*100</f>
        <v>0.39466405405023386</v>
      </c>
    </row>
    <row r="24" spans="1:6" ht="14.25">
      <c r="A24" s="48"/>
      <c r="B24" s="49"/>
      <c r="C24" s="34">
        <f>SUM(C21:C23)</f>
        <v>348947.23000000004</v>
      </c>
      <c r="D24" s="35">
        <f>C24/C24*100</f>
        <v>100</v>
      </c>
      <c r="E24" s="36">
        <f>C24/B46*100</f>
        <v>17.6664499473807</v>
      </c>
      <c r="F24" s="36">
        <f>C24/C16*100</f>
        <v>14.640301959390584</v>
      </c>
    </row>
    <row r="25" spans="1:6" ht="14.25">
      <c r="A25" s="57"/>
      <c r="B25" s="57"/>
      <c r="C25" s="57"/>
      <c r="D25" s="57"/>
      <c r="E25" s="57"/>
      <c r="F25" s="57"/>
    </row>
    <row r="26" spans="1:6" ht="18.75">
      <c r="A26" s="50" t="s">
        <v>16</v>
      </c>
      <c r="B26" s="52" t="s">
        <v>19</v>
      </c>
      <c r="C26" s="53"/>
      <c r="D26" s="54" t="s">
        <v>11</v>
      </c>
      <c r="E26" s="55"/>
      <c r="F26" s="56"/>
    </row>
    <row r="27" spans="1:6" ht="14.25">
      <c r="A27" s="51"/>
      <c r="B27" s="13" t="s">
        <v>3</v>
      </c>
      <c r="C27" s="14" t="s">
        <v>4</v>
      </c>
      <c r="D27" s="14" t="s">
        <v>8</v>
      </c>
      <c r="E27" s="14" t="s">
        <v>7</v>
      </c>
      <c r="F27" s="14" t="s">
        <v>12</v>
      </c>
    </row>
    <row r="28" spans="1:6" ht="14.25">
      <c r="A28" s="4" t="s">
        <v>13</v>
      </c>
      <c r="B28" s="2"/>
      <c r="C28" s="5">
        <f>B29+B30</f>
        <v>201297</v>
      </c>
      <c r="D28" s="15">
        <f>C28/C45*100</f>
        <v>12.377986164488854</v>
      </c>
      <c r="E28" s="15">
        <f>C28/B46*100</f>
        <v>10.191235434245725</v>
      </c>
      <c r="F28" s="15">
        <f>C28/C16*100</f>
        <v>8.445543079735712</v>
      </c>
    </row>
    <row r="29" spans="1:6" ht="14.25">
      <c r="A29" s="17" t="s">
        <v>5</v>
      </c>
      <c r="B29" s="18">
        <v>192000</v>
      </c>
      <c r="C29" s="19"/>
      <c r="D29" s="20"/>
      <c r="E29" s="20"/>
      <c r="F29" s="20"/>
    </row>
    <row r="30" spans="1:6" ht="14.25">
      <c r="A30" s="17" t="s">
        <v>6</v>
      </c>
      <c r="B30" s="18">
        <v>9297</v>
      </c>
      <c r="C30" s="19"/>
      <c r="D30" s="20"/>
      <c r="E30" s="20"/>
      <c r="F30" s="20"/>
    </row>
    <row r="31" spans="1:6" ht="14.25">
      <c r="A31" s="9" t="s">
        <v>33</v>
      </c>
      <c r="B31" s="7"/>
      <c r="C31" s="6">
        <f>B32+B33</f>
        <v>311236</v>
      </c>
      <c r="D31" s="15">
        <f>C31/C45*100</f>
        <v>19.13826287471176</v>
      </c>
      <c r="E31" s="15">
        <f>C31/B46*100</f>
        <v>15.757211243152666</v>
      </c>
      <c r="F31" s="15">
        <f>C31/C16*100</f>
        <v>13.058103429085502</v>
      </c>
    </row>
    <row r="32" spans="1:6" ht="14.25">
      <c r="A32" s="17" t="s">
        <v>5</v>
      </c>
      <c r="B32" s="18">
        <v>300000</v>
      </c>
      <c r="C32" s="19"/>
      <c r="D32" s="20"/>
      <c r="E32" s="20"/>
      <c r="F32" s="20"/>
    </row>
    <row r="33" spans="1:6" ht="14.25">
      <c r="A33" s="17" t="s">
        <v>6</v>
      </c>
      <c r="B33" s="18">
        <v>11236</v>
      </c>
      <c r="C33" s="19"/>
      <c r="D33" s="20"/>
      <c r="E33" s="20"/>
      <c r="F33" s="20"/>
    </row>
    <row r="34" spans="1:6" ht="14.25">
      <c r="A34" s="4" t="s">
        <v>14</v>
      </c>
      <c r="B34" s="7"/>
      <c r="C34" s="6">
        <f>B35+B36</f>
        <v>347777</v>
      </c>
      <c r="D34" s="15">
        <v>21.38</v>
      </c>
      <c r="E34" s="15">
        <v>17.6</v>
      </c>
      <c r="F34" s="15">
        <f>C34/C16*100</f>
        <v>14.59120421884701</v>
      </c>
    </row>
    <row r="35" spans="1:6" ht="14.25">
      <c r="A35" s="17" t="s">
        <v>23</v>
      </c>
      <c r="B35" s="18">
        <v>345138</v>
      </c>
      <c r="C35" s="19"/>
      <c r="D35" s="31"/>
      <c r="E35" s="31"/>
      <c r="F35" s="20"/>
    </row>
    <row r="36" spans="1:6" ht="14.25">
      <c r="A36" s="17" t="s">
        <v>6</v>
      </c>
      <c r="B36" s="18">
        <v>2639</v>
      </c>
      <c r="C36" s="19"/>
      <c r="D36" s="31"/>
      <c r="E36" s="31"/>
      <c r="F36" s="20"/>
    </row>
    <row r="37" spans="1:6" ht="14.25">
      <c r="A37" s="4" t="s">
        <v>15</v>
      </c>
      <c r="B37" s="7"/>
      <c r="C37" s="6">
        <f>B38+B39</f>
        <v>665546.5</v>
      </c>
      <c r="D37" s="30">
        <f>C37/C45*100-0.005</f>
        <v>40.920226748654876</v>
      </c>
      <c r="E37" s="30">
        <f>C37/B46*100</f>
        <v>33.69519204925171</v>
      </c>
      <c r="F37" s="15">
        <v>27.91</v>
      </c>
    </row>
    <row r="38" spans="1:6" ht="14.25">
      <c r="A38" s="17" t="s">
        <v>27</v>
      </c>
      <c r="B38" s="22">
        <v>647500</v>
      </c>
      <c r="C38" s="23"/>
      <c r="D38" s="32"/>
      <c r="E38" s="32"/>
      <c r="F38" s="24"/>
    </row>
    <row r="39" spans="1:6" ht="14.25">
      <c r="A39" s="17" t="s">
        <v>6</v>
      </c>
      <c r="B39" s="22">
        <v>18046.5</v>
      </c>
      <c r="C39" s="19"/>
      <c r="D39" s="31"/>
      <c r="E39" s="31"/>
      <c r="F39" s="20"/>
    </row>
    <row r="40" spans="1:6" ht="14.25">
      <c r="A40" s="4" t="s">
        <v>21</v>
      </c>
      <c r="B40" s="8"/>
      <c r="C40" s="6">
        <v>7749</v>
      </c>
      <c r="D40" s="33">
        <f>C40/C45*100</f>
        <v>0.4764950038431975</v>
      </c>
      <c r="E40" s="33">
        <f>C40/B46*100</f>
        <v>0.39231525248746935</v>
      </c>
      <c r="F40" s="15">
        <f>C40/C16*100</f>
        <v>0.32511420103067623</v>
      </c>
    </row>
    <row r="41" spans="1:6" ht="14.25">
      <c r="A41" s="4" t="s">
        <v>22</v>
      </c>
      <c r="B41" s="8"/>
      <c r="C41" s="6">
        <f>B42+B43+B44</f>
        <v>92644.5</v>
      </c>
      <c r="D41" s="33">
        <f>C41/C45*100</f>
        <v>5.6968178324365875</v>
      </c>
      <c r="E41" s="33">
        <f>C41/B46*100</f>
        <v>4.69039236147572</v>
      </c>
      <c r="F41" s="15">
        <f>C41/C16*100</f>
        <v>3.8869586523921127</v>
      </c>
    </row>
    <row r="42" spans="1:6" ht="15.75">
      <c r="A42" s="17" t="s">
        <v>24</v>
      </c>
      <c r="B42" s="22">
        <v>10000</v>
      </c>
      <c r="C42" s="25"/>
      <c r="D42" s="21"/>
      <c r="E42" s="21"/>
      <c r="F42" s="20"/>
    </row>
    <row r="43" spans="1:6" ht="15.75">
      <c r="A43" s="17" t="s">
        <v>25</v>
      </c>
      <c r="B43" s="22">
        <v>59144.5</v>
      </c>
      <c r="C43" s="25"/>
      <c r="D43" s="21"/>
      <c r="E43" s="21"/>
      <c r="F43" s="20"/>
    </row>
    <row r="44" spans="1:6" ht="15.75">
      <c r="A44" s="17" t="s">
        <v>26</v>
      </c>
      <c r="B44" s="22">
        <v>23500</v>
      </c>
      <c r="C44" s="25"/>
      <c r="D44" s="21"/>
      <c r="E44" s="21"/>
      <c r="F44" s="20"/>
    </row>
    <row r="45" spans="1:6" ht="14.25">
      <c r="A45" s="48"/>
      <c r="B45" s="49"/>
      <c r="C45" s="3">
        <f>C28+C31+C34+C37+C40+C41</f>
        <v>1626250</v>
      </c>
      <c r="D45" s="10">
        <f>C45/C45*100</f>
        <v>100</v>
      </c>
      <c r="E45" s="11">
        <f>C45/B46*100</f>
        <v>82.3335500526193</v>
      </c>
      <c r="F45" s="11">
        <f>C45/C16*100</f>
        <v>68.23034835799938</v>
      </c>
    </row>
    <row r="46" spans="1:6" ht="15.75">
      <c r="A46" s="96" t="s">
        <v>10</v>
      </c>
      <c r="B46" s="97">
        <f>C24+C45</f>
        <v>1975197.23</v>
      </c>
      <c r="C46" s="93"/>
      <c r="D46" s="26"/>
      <c r="E46" s="26">
        <f>B46/B46*100</f>
        <v>100</v>
      </c>
      <c r="F46" s="26">
        <f>B46/C16*100</f>
        <v>82.87065031738996</v>
      </c>
    </row>
    <row r="47" spans="1:6" ht="19.5" thickBot="1">
      <c r="A47" s="45" t="s">
        <v>29</v>
      </c>
      <c r="B47" s="94"/>
      <c r="C47" s="98">
        <f>C16-B46</f>
        <v>408272.93999999994</v>
      </c>
      <c r="D47" s="27"/>
      <c r="E47" s="43">
        <f>C47/C16</f>
        <v>0.1712934968261004</v>
      </c>
      <c r="F47" s="44"/>
    </row>
    <row r="48" spans="1:6" ht="20.25" thickBot="1" thickTop="1">
      <c r="A48" s="45" t="s">
        <v>30</v>
      </c>
      <c r="B48" s="94"/>
      <c r="C48" s="99">
        <v>29571.38</v>
      </c>
      <c r="D48" s="28"/>
      <c r="E48" s="46"/>
      <c r="F48" s="47"/>
    </row>
    <row r="49" spans="1:6" ht="20.25" thickBot="1" thickTop="1">
      <c r="A49" s="38" t="s">
        <v>44</v>
      </c>
      <c r="B49" s="39"/>
      <c r="C49" s="95">
        <f>C8+C48+C47</f>
        <v>1354391.63</v>
      </c>
      <c r="D49" s="29"/>
      <c r="E49" s="40"/>
      <c r="F49" s="41"/>
    </row>
    <row r="50" spans="1:6" ht="21.75" customHeight="1" thickTop="1">
      <c r="A50" s="42" t="s">
        <v>49</v>
      </c>
      <c r="B50" s="42"/>
      <c r="C50" s="42"/>
      <c r="D50" s="42"/>
      <c r="E50" s="42"/>
      <c r="F50" s="42"/>
    </row>
    <row r="51" spans="1:7" ht="31.5" customHeight="1">
      <c r="A51" s="37" t="s">
        <v>50</v>
      </c>
      <c r="B51" s="37"/>
      <c r="C51" s="37"/>
      <c r="D51" s="37"/>
      <c r="E51" s="37"/>
      <c r="F51" s="37"/>
      <c r="G51" s="12"/>
    </row>
    <row r="55" ht="14.25">
      <c r="D55" t="s">
        <v>31</v>
      </c>
    </row>
  </sheetData>
  <mergeCells count="53">
    <mergeCell ref="A1:F1"/>
    <mergeCell ref="A2:F2"/>
    <mergeCell ref="A4:F4"/>
    <mergeCell ref="A10:F10"/>
    <mergeCell ref="A3:F3"/>
    <mergeCell ref="A5:B5"/>
    <mergeCell ref="C5:D5"/>
    <mergeCell ref="E5:F5"/>
    <mergeCell ref="C6:D6"/>
    <mergeCell ref="E6:F6"/>
    <mergeCell ref="A7:B7"/>
    <mergeCell ref="C7:D7"/>
    <mergeCell ref="E7:F7"/>
    <mergeCell ref="A6:B6"/>
    <mergeCell ref="A11:B12"/>
    <mergeCell ref="C11:D12"/>
    <mergeCell ref="E11:F12"/>
    <mergeCell ref="A8:B8"/>
    <mergeCell ref="C8:D8"/>
    <mergeCell ref="E8:F8"/>
    <mergeCell ref="A9:F9"/>
    <mergeCell ref="A13:B13"/>
    <mergeCell ref="C13:D13"/>
    <mergeCell ref="E13:F13"/>
    <mergeCell ref="A14:B14"/>
    <mergeCell ref="C14:D14"/>
    <mergeCell ref="E14:F14"/>
    <mergeCell ref="A15:B15"/>
    <mergeCell ref="C15:D15"/>
    <mergeCell ref="E15:F15"/>
    <mergeCell ref="A16:B16"/>
    <mergeCell ref="C16:D16"/>
    <mergeCell ref="E16:F16"/>
    <mergeCell ref="A17:F17"/>
    <mergeCell ref="A19:A20"/>
    <mergeCell ref="B19:C19"/>
    <mergeCell ref="D19:F19"/>
    <mergeCell ref="A18:F18"/>
    <mergeCell ref="A24:B24"/>
    <mergeCell ref="A45:B45"/>
    <mergeCell ref="B46:C46"/>
    <mergeCell ref="A47:B47"/>
    <mergeCell ref="A26:A27"/>
    <mergeCell ref="B26:C26"/>
    <mergeCell ref="D26:F26"/>
    <mergeCell ref="A25:F25"/>
    <mergeCell ref="E47:F47"/>
    <mergeCell ref="A48:B48"/>
    <mergeCell ref="E48:F48"/>
    <mergeCell ref="A51:F51"/>
    <mergeCell ref="A49:B49"/>
    <mergeCell ref="E49:F49"/>
    <mergeCell ref="A50:F50"/>
  </mergeCells>
  <printOptions/>
  <pageMargins left="0.98" right="0.59" top="0.27" bottom="0.31" header="0.24" footer="0.5"/>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sophia liu</dc:creator>
  <cp:keywords/>
  <dc:description/>
  <cp:lastModifiedBy>Zhifeng</cp:lastModifiedBy>
  <cp:lastPrinted>2009-04-25T10:03:55Z</cp:lastPrinted>
  <dcterms:created xsi:type="dcterms:W3CDTF">2008-03-18T13:24:12Z</dcterms:created>
  <dcterms:modified xsi:type="dcterms:W3CDTF">2009-04-25T10:03:58Z</dcterms:modified>
  <cp:category/>
  <cp:version/>
  <cp:contentType/>
  <cp:contentStatus/>
</cp:coreProperties>
</file>